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_\OneDrive\Documents\DETERCONSA\DOCUMENTOS DETERCONSA\INTERVENTORIA MEJORAMIENTO VIVIENDA\"/>
    </mc:Choice>
  </mc:AlternateContent>
  <xr:revisionPtr revIDLastSave="0" documentId="13_ncr:1_{30E83BDF-A8B5-4257-875E-0C626C975635}" xr6:coauthVersionLast="47" xr6:coauthVersionMax="47" xr10:uidLastSave="{00000000-0000-0000-0000-000000000000}"/>
  <bookViews>
    <workbookView xWindow="-108" yWindow="-108" windowWidth="23256" windowHeight="12456" xr2:uid="{3AA21A3E-409E-4C81-B367-4D14E62DC2E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I13" i="1"/>
  <c r="I12" i="1"/>
  <c r="G12" i="1"/>
  <c r="I16" i="1"/>
  <c r="I19" i="1"/>
  <c r="G7" i="1"/>
  <c r="I7" i="1" s="1"/>
  <c r="I18" i="1"/>
  <c r="I17" i="1"/>
  <c r="I11" i="1"/>
  <c r="G10" i="1"/>
  <c r="I10" i="1" s="1"/>
  <c r="G9" i="1"/>
  <c r="I9" i="1" s="1"/>
  <c r="G8" i="1"/>
  <c r="I8" i="1" s="1"/>
  <c r="I20" i="1" l="1"/>
  <c r="I21" i="1"/>
  <c r="I22" i="1" s="1"/>
  <c r="I23" i="1" l="1"/>
</calcChain>
</file>

<file path=xl/sharedStrings.xml><?xml version="1.0" encoding="utf-8"?>
<sst xmlns="http://schemas.openxmlformats.org/spreadsheetml/2006/main" count="52" uniqueCount="49">
  <si>
    <t>ITEM</t>
  </si>
  <si>
    <t>PERSONAL PROFESIONAL</t>
  </si>
  <si>
    <t>1.1.1</t>
  </si>
  <si>
    <t>DIRECTOR DE INTERVENTORÍA</t>
  </si>
  <si>
    <t>1.1.2</t>
  </si>
  <si>
    <t>RESIDENTE DE INTERVENTORÍA</t>
  </si>
  <si>
    <t>1.1.3</t>
  </si>
  <si>
    <t>INSPECTOR DE INTERVENTORÍA</t>
  </si>
  <si>
    <t>1.1.4</t>
  </si>
  <si>
    <t>PROFESIONAL SST</t>
  </si>
  <si>
    <t>1.1.5</t>
  </si>
  <si>
    <t>PROFESIONAL SOCIAL</t>
  </si>
  <si>
    <t>DESCRIPCION</t>
  </si>
  <si>
    <t>UNIDAD</t>
  </si>
  <si>
    <t>CANTIDAD</t>
  </si>
  <si>
    <t xml:space="preserve"> TARIFA MENSUAL</t>
  </si>
  <si>
    <t>VALOR PARCIAL</t>
  </si>
  <si>
    <t>1,2,1</t>
  </si>
  <si>
    <t>OFICINA (INCLUYE SERVICIOS PÚBLICOS)</t>
  </si>
  <si>
    <t>MES</t>
  </si>
  <si>
    <t>1,2,2</t>
  </si>
  <si>
    <t>1,2,3</t>
  </si>
  <si>
    <t>COSTOS PÓLIZAS (GARANTÍAS)</t>
  </si>
  <si>
    <t>1,2,4</t>
  </si>
  <si>
    <t>COSTOS ADMINISTRATIVOS, IMPUESTOS, CONTRIBUCIONES</t>
  </si>
  <si>
    <t>SUBTOTAL GASTOS DIRECTOS (A+B)</t>
  </si>
  <si>
    <t>IVA</t>
  </si>
  <si>
    <t>VALOR TOTAL CONTRATO DE INTERVENTORÍA</t>
  </si>
  <si>
    <t>1. COSTOS DEL PERSONAL DE LA INTERVENTORÍA</t>
  </si>
  <si>
    <t>CONCEPTO</t>
  </si>
  <si>
    <t>A</t>
  </si>
  <si>
    <t>B</t>
  </si>
  <si>
    <t>C</t>
  </si>
  <si>
    <t>D</t>
  </si>
  <si>
    <t>E</t>
  </si>
  <si>
    <t>F</t>
  </si>
  <si>
    <t>SUELDO MES BÁSICO</t>
  </si>
  <si>
    <t>% DEDICACIÓN</t>
  </si>
  <si>
    <t>VALOR MES (AxBxC)</t>
  </si>
  <si>
    <t>No. DE MESES</t>
  </si>
  <si>
    <t>TOTAL PARCIAL (DXE)</t>
  </si>
  <si>
    <t>A. GASTOS TOTALES DE PERSONAL INTERVENTORÍA</t>
  </si>
  <si>
    <t>2. OTROS COSTOS DIRECTOS</t>
  </si>
  <si>
    <t>B. SUBTOTAL OTROS GASTOS DIRECTOS</t>
  </si>
  <si>
    <t>GASTOS DE IMPRESIÓN Y PAPELERÍA E INFORMES</t>
  </si>
  <si>
    <t>UD</t>
  </si>
  <si>
    <t xml:space="preserve">F.M. </t>
  </si>
  <si>
    <t>1.1.6</t>
  </si>
  <si>
    <t>ASESOR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</si>
</sst>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7D7D7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horizontal="left" vertical="center" wrapText="1" indent="1" readingOrder="1"/>
    </xf>
    <xf numFmtId="6" fontId="1" fillId="0" borderId="1" xfId="0" applyNumberFormat="1" applyFont="1" applyBorder="1" applyAlignment="1">
      <alignment horizontal="left" vertical="center" wrapText="1" indent="1" readingOrder="1"/>
    </xf>
    <xf numFmtId="9" fontId="1" fillId="0" borderId="1" xfId="0" applyNumberFormat="1" applyFont="1" applyBorder="1" applyAlignment="1">
      <alignment horizontal="left" vertical="center" wrapText="1" indent="1" readingOrder="1"/>
    </xf>
    <xf numFmtId="6" fontId="1" fillId="0" borderId="1" xfId="0" applyNumberFormat="1" applyFont="1" applyBorder="1" applyAlignment="1">
      <alignment vertical="center" wrapText="1" readingOrder="1"/>
    </xf>
    <xf numFmtId="6" fontId="2" fillId="0" borderId="1" xfId="0" applyNumberFormat="1" applyFont="1" applyBorder="1" applyAlignment="1">
      <alignment vertical="center" wrapText="1" readingOrder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6" fontId="5" fillId="3" borderId="7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6" fontId="3" fillId="0" borderId="3" xfId="0" applyNumberFormat="1" applyFont="1" applyBorder="1" applyAlignment="1">
      <alignment horizontal="right" vertical="center"/>
    </xf>
    <xf numFmtId="6" fontId="3" fillId="4" borderId="5" xfId="0" applyNumberFormat="1" applyFont="1" applyFill="1" applyBorder="1" applyAlignment="1">
      <alignment horizontal="right" vertical="center"/>
    </xf>
    <xf numFmtId="9" fontId="3" fillId="4" borderId="3" xfId="0" applyNumberFormat="1" applyFont="1" applyFill="1" applyBorder="1" applyAlignment="1">
      <alignment horizontal="center" vertical="center"/>
    </xf>
    <xf numFmtId="6" fontId="3" fillId="4" borderId="3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6" fontId="5" fillId="0" borderId="5" xfId="0" applyNumberFormat="1" applyFont="1" applyBorder="1" applyAlignment="1">
      <alignment horizontal="right" vertical="center"/>
    </xf>
    <xf numFmtId="6" fontId="5" fillId="0" borderId="7" xfId="0" applyNumberFormat="1" applyFont="1" applyBorder="1" applyAlignment="1">
      <alignment horizontal="right" vertical="center"/>
    </xf>
    <xf numFmtId="6" fontId="2" fillId="0" borderId="1" xfId="0" applyNumberFormat="1" applyFont="1" applyBorder="1" applyAlignment="1">
      <alignment horizontal="left" vertical="center" wrapText="1" indent="1" readingOrder="1"/>
    </xf>
    <xf numFmtId="164" fontId="4" fillId="0" borderId="0" xfId="1" applyNumberFormat="1" applyFont="1"/>
    <xf numFmtId="0" fontId="3" fillId="4" borderId="9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6" fontId="5" fillId="0" borderId="9" xfId="0" applyNumberFormat="1" applyFont="1" applyBorder="1" applyAlignment="1">
      <alignment horizontal="center" vertical="center"/>
    </xf>
    <xf numFmtId="6" fontId="5" fillId="0" borderId="5" xfId="0" applyNumberFormat="1" applyFont="1" applyBorder="1" applyAlignment="1">
      <alignment horizontal="center" vertical="center"/>
    </xf>
    <xf numFmtId="0" fontId="5" fillId="3" borderId="9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6" fontId="5" fillId="3" borderId="9" xfId="0" applyNumberFormat="1" applyFont="1" applyFill="1" applyBorder="1" applyAlignment="1">
      <alignment horizontal="center" vertical="center"/>
    </xf>
    <xf numFmtId="6" fontId="5" fillId="3" borderId="5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F3B8-2C73-4A7F-937C-CB8909B1633C}">
  <dimension ref="B3:I25"/>
  <sheetViews>
    <sheetView tabSelected="1" topLeftCell="A7" workbookViewId="0">
      <selection activeCell="L12" sqref="L12"/>
    </sheetView>
  </sheetViews>
  <sheetFormatPr baseColWidth="10" defaultRowHeight="14.4" x14ac:dyDescent="0.3"/>
  <cols>
    <col min="2" max="2" width="6.44140625" customWidth="1"/>
    <col min="3" max="3" width="17.21875" customWidth="1"/>
    <col min="4" max="4" width="13.33203125" customWidth="1"/>
    <col min="5" max="5" width="7.77734375" customWidth="1"/>
    <col min="6" max="6" width="7.88671875" customWidth="1"/>
    <col min="7" max="7" width="13.33203125" customWidth="1"/>
    <col min="8" max="8" width="7" customWidth="1"/>
    <col min="9" max="9" width="15.5546875" customWidth="1"/>
  </cols>
  <sheetData>
    <row r="3" spans="2:9" ht="15" thickBot="1" x14ac:dyDescent="0.35"/>
    <row r="4" spans="2:9" ht="55.8" customHeight="1" thickBot="1" x14ac:dyDescent="0.35">
      <c r="B4" s="42" t="s">
        <v>28</v>
      </c>
      <c r="C4" s="43"/>
      <c r="D4" s="43"/>
      <c r="E4" s="43"/>
      <c r="F4" s="43"/>
      <c r="G4" s="43"/>
      <c r="H4" s="43"/>
      <c r="I4" s="44"/>
    </row>
    <row r="5" spans="2:9" ht="15" thickBot="1" x14ac:dyDescent="0.35">
      <c r="B5" s="45" t="s">
        <v>0</v>
      </c>
      <c r="C5" s="21" t="s">
        <v>29</v>
      </c>
      <c r="D5" s="21" t="s">
        <v>30</v>
      </c>
      <c r="E5" s="21" t="s">
        <v>31</v>
      </c>
      <c r="F5" s="21" t="s">
        <v>32</v>
      </c>
      <c r="G5" s="21" t="s">
        <v>33</v>
      </c>
      <c r="H5" s="21" t="s">
        <v>34</v>
      </c>
      <c r="I5" s="21" t="s">
        <v>35</v>
      </c>
    </row>
    <row r="6" spans="2:9" ht="63.6" customHeight="1" thickBot="1" x14ac:dyDescent="0.35">
      <c r="B6" s="46"/>
      <c r="C6" s="21" t="s">
        <v>1</v>
      </c>
      <c r="D6" s="21" t="s">
        <v>36</v>
      </c>
      <c r="E6" s="21" t="s">
        <v>37</v>
      </c>
      <c r="F6" s="21" t="s">
        <v>46</v>
      </c>
      <c r="G6" s="21" t="s">
        <v>38</v>
      </c>
      <c r="H6" s="21" t="s">
        <v>39</v>
      </c>
      <c r="I6" s="21" t="s">
        <v>40</v>
      </c>
    </row>
    <row r="7" spans="2:9" ht="28.2" thickBot="1" x14ac:dyDescent="0.35">
      <c r="B7" s="11" t="s">
        <v>2</v>
      </c>
      <c r="C7" s="22" t="s">
        <v>3</v>
      </c>
      <c r="D7" s="26">
        <v>4900000</v>
      </c>
      <c r="E7" s="3">
        <v>0.3</v>
      </c>
      <c r="F7" s="1">
        <v>2.2000000000000002</v>
      </c>
      <c r="G7" s="2">
        <f>D7*E7*F7</f>
        <v>3234000.0000000005</v>
      </c>
      <c r="H7" s="1">
        <v>11</v>
      </c>
      <c r="I7" s="4">
        <f>G7*H7</f>
        <v>35574000.000000007</v>
      </c>
    </row>
    <row r="8" spans="2:9" ht="28.2" thickBot="1" x14ac:dyDescent="0.35">
      <c r="B8" s="11" t="s">
        <v>4</v>
      </c>
      <c r="C8" s="22" t="s">
        <v>5</v>
      </c>
      <c r="D8" s="26">
        <v>2750000</v>
      </c>
      <c r="E8" s="3">
        <v>1</v>
      </c>
      <c r="F8" s="1">
        <v>2.2000000000000002</v>
      </c>
      <c r="G8" s="2">
        <f t="shared" ref="G8:G10" si="0">D8*E8*F8</f>
        <v>6050000.0000000009</v>
      </c>
      <c r="H8" s="1">
        <v>11</v>
      </c>
      <c r="I8" s="4">
        <f>G8*H8</f>
        <v>66550000.000000007</v>
      </c>
    </row>
    <row r="9" spans="2:9" ht="28.2" thickBot="1" x14ac:dyDescent="0.35">
      <c r="B9" s="11" t="s">
        <v>6</v>
      </c>
      <c r="C9" s="22" t="s">
        <v>7</v>
      </c>
      <c r="D9" s="26">
        <v>1767101</v>
      </c>
      <c r="E9" s="3">
        <v>1</v>
      </c>
      <c r="F9" s="1">
        <v>2.2000000000000002</v>
      </c>
      <c r="G9" s="2">
        <f t="shared" si="0"/>
        <v>3887622.2</v>
      </c>
      <c r="H9" s="1">
        <v>11</v>
      </c>
      <c r="I9" s="4">
        <f t="shared" ref="I9:I10" si="1">G9*H9</f>
        <v>42763844.200000003</v>
      </c>
    </row>
    <row r="10" spans="2:9" ht="28.2" thickBot="1" x14ac:dyDescent="0.35">
      <c r="B10" s="11" t="s">
        <v>8</v>
      </c>
      <c r="C10" s="22" t="s">
        <v>9</v>
      </c>
      <c r="D10" s="26">
        <v>1950000</v>
      </c>
      <c r="E10" s="3">
        <v>1</v>
      </c>
      <c r="F10" s="1">
        <v>2.2000000000000002</v>
      </c>
      <c r="G10" s="2">
        <f t="shared" si="0"/>
        <v>4290000</v>
      </c>
      <c r="H10" s="1">
        <v>11</v>
      </c>
      <c r="I10" s="4">
        <f t="shared" si="1"/>
        <v>47190000</v>
      </c>
    </row>
    <row r="11" spans="2:9" ht="28.2" thickBot="1" x14ac:dyDescent="0.35">
      <c r="B11" s="11" t="s">
        <v>10</v>
      </c>
      <c r="C11" s="22" t="s">
        <v>11</v>
      </c>
      <c r="D11" s="26">
        <v>1767105</v>
      </c>
      <c r="E11" s="3">
        <v>0.2</v>
      </c>
      <c r="F11" s="1">
        <v>2.2000000000000002</v>
      </c>
      <c r="G11" s="2">
        <f>D11*E11*F11</f>
        <v>777526.20000000007</v>
      </c>
      <c r="H11" s="1">
        <v>11</v>
      </c>
      <c r="I11" s="4">
        <f>G11*H11</f>
        <v>8552788.2000000011</v>
      </c>
    </row>
    <row r="12" spans="2:9" ht="28.2" thickBot="1" x14ac:dyDescent="0.35">
      <c r="B12" s="11" t="s">
        <v>47</v>
      </c>
      <c r="C12" s="22" t="s">
        <v>48</v>
      </c>
      <c r="D12" s="26">
        <v>1767105</v>
      </c>
      <c r="E12" s="3">
        <v>0.1</v>
      </c>
      <c r="F12" s="1">
        <v>2.2000000000000002</v>
      </c>
      <c r="G12" s="2">
        <f>D12*E12*F12</f>
        <v>388763.10000000003</v>
      </c>
      <c r="H12" s="1">
        <v>11</v>
      </c>
      <c r="I12" s="4">
        <f>G12*H12</f>
        <v>4276394.1000000006</v>
      </c>
    </row>
    <row r="13" spans="2:9" ht="15" thickBot="1" x14ac:dyDescent="0.35">
      <c r="B13" s="23"/>
      <c r="C13" s="47" t="s">
        <v>41</v>
      </c>
      <c r="D13" s="40"/>
      <c r="E13" s="40"/>
      <c r="F13" s="40"/>
      <c r="G13" s="40"/>
      <c r="H13" s="41"/>
      <c r="I13" s="5">
        <f>SUM(I7:I12)</f>
        <v>204907026.5</v>
      </c>
    </row>
    <row r="14" spans="2:9" ht="15" thickBot="1" x14ac:dyDescent="0.35">
      <c r="B14" s="42" t="s">
        <v>42</v>
      </c>
      <c r="C14" s="43"/>
      <c r="D14" s="43"/>
      <c r="E14" s="43"/>
      <c r="F14" s="43"/>
      <c r="G14" s="43"/>
      <c r="H14" s="43"/>
      <c r="I14" s="44"/>
    </row>
    <row r="15" spans="2:9" ht="28.2" thickBot="1" x14ac:dyDescent="0.35">
      <c r="B15" s="6" t="s">
        <v>0</v>
      </c>
      <c r="C15" s="48" t="s">
        <v>12</v>
      </c>
      <c r="D15" s="49"/>
      <c r="E15" s="7" t="s">
        <v>13</v>
      </c>
      <c r="F15" s="7" t="s">
        <v>14</v>
      </c>
      <c r="G15" s="48" t="s">
        <v>15</v>
      </c>
      <c r="H15" s="49"/>
      <c r="I15" s="7" t="s">
        <v>16</v>
      </c>
    </row>
    <row r="16" spans="2:9" ht="30" customHeight="1" thickBot="1" x14ac:dyDescent="0.35">
      <c r="B16" s="8" t="s">
        <v>17</v>
      </c>
      <c r="C16" s="31" t="s">
        <v>18</v>
      </c>
      <c r="D16" s="32"/>
      <c r="E16" s="9" t="s">
        <v>19</v>
      </c>
      <c r="F16" s="10">
        <v>11</v>
      </c>
      <c r="G16" s="33">
        <v>750000</v>
      </c>
      <c r="H16" s="34"/>
      <c r="I16" s="24">
        <f>G16*F16</f>
        <v>8250000</v>
      </c>
    </row>
    <row r="17" spans="2:9" ht="33" customHeight="1" thickBot="1" x14ac:dyDescent="0.35">
      <c r="B17" s="11" t="s">
        <v>20</v>
      </c>
      <c r="C17" s="31" t="s">
        <v>44</v>
      </c>
      <c r="D17" s="32"/>
      <c r="E17" s="12" t="s">
        <v>45</v>
      </c>
      <c r="F17" s="13">
        <v>1</v>
      </c>
      <c r="G17" s="33">
        <v>500000</v>
      </c>
      <c r="H17" s="34"/>
      <c r="I17" s="25">
        <f>G17</f>
        <v>500000</v>
      </c>
    </row>
    <row r="18" spans="2:9" ht="27" customHeight="1" thickBot="1" x14ac:dyDescent="0.35">
      <c r="B18" s="11" t="s">
        <v>21</v>
      </c>
      <c r="C18" s="35" t="s">
        <v>22</v>
      </c>
      <c r="D18" s="36"/>
      <c r="E18" s="12" t="s">
        <v>45</v>
      </c>
      <c r="F18" s="14">
        <v>1</v>
      </c>
      <c r="G18" s="37">
        <v>2100000</v>
      </c>
      <c r="H18" s="38"/>
      <c r="I18" s="15">
        <f>G18</f>
        <v>2100000</v>
      </c>
    </row>
    <row r="19" spans="2:9" ht="53.4" customHeight="1" thickBot="1" x14ac:dyDescent="0.35">
      <c r="B19" s="11" t="s">
        <v>23</v>
      </c>
      <c r="C19" s="35" t="s">
        <v>24</v>
      </c>
      <c r="D19" s="36"/>
      <c r="E19" s="12" t="s">
        <v>45</v>
      </c>
      <c r="F19" s="14">
        <v>1</v>
      </c>
      <c r="G19" s="37">
        <v>6000000</v>
      </c>
      <c r="H19" s="38"/>
      <c r="I19" s="15">
        <f>G19</f>
        <v>6000000</v>
      </c>
    </row>
    <row r="20" spans="2:9" ht="15" thickBot="1" x14ac:dyDescent="0.35">
      <c r="B20" s="16"/>
      <c r="C20" s="39" t="s">
        <v>43</v>
      </c>
      <c r="D20" s="40"/>
      <c r="E20" s="40"/>
      <c r="F20" s="40"/>
      <c r="G20" s="40"/>
      <c r="H20" s="41"/>
      <c r="I20" s="17">
        <f>SUM(I16:I19)</f>
        <v>16850000</v>
      </c>
    </row>
    <row r="21" spans="2:9" ht="15" thickBot="1" x14ac:dyDescent="0.35">
      <c r="B21" s="28" t="s">
        <v>25</v>
      </c>
      <c r="C21" s="29"/>
      <c r="D21" s="29"/>
      <c r="E21" s="29"/>
      <c r="F21" s="29"/>
      <c r="G21" s="29"/>
      <c r="H21" s="30"/>
      <c r="I21" s="18">
        <f>SUM(I13,I20)</f>
        <v>221757026.5</v>
      </c>
    </row>
    <row r="22" spans="2:9" ht="15" thickBot="1" x14ac:dyDescent="0.35">
      <c r="B22" s="28" t="s">
        <v>26</v>
      </c>
      <c r="C22" s="29"/>
      <c r="D22" s="29"/>
      <c r="E22" s="29"/>
      <c r="F22" s="29"/>
      <c r="G22" s="30"/>
      <c r="H22" s="19">
        <v>0.19</v>
      </c>
      <c r="I22" s="20">
        <f>I21*H22</f>
        <v>42133835.035000004</v>
      </c>
    </row>
    <row r="23" spans="2:9" ht="15" thickBot="1" x14ac:dyDescent="0.35">
      <c r="B23" s="28" t="s">
        <v>27</v>
      </c>
      <c r="C23" s="29"/>
      <c r="D23" s="29"/>
      <c r="E23" s="29"/>
      <c r="F23" s="29"/>
      <c r="G23" s="29"/>
      <c r="H23" s="30"/>
      <c r="I23" s="18">
        <f>SUM(I21,I22)</f>
        <v>263890861.535</v>
      </c>
    </row>
    <row r="25" spans="2:9" x14ac:dyDescent="0.3">
      <c r="I25" s="27">
        <v>263890862</v>
      </c>
    </row>
  </sheetData>
  <mergeCells count="18">
    <mergeCell ref="B4:I4"/>
    <mergeCell ref="B5:B6"/>
    <mergeCell ref="C13:H13"/>
    <mergeCell ref="B14:I14"/>
    <mergeCell ref="C15:D15"/>
    <mergeCell ref="G15:H15"/>
    <mergeCell ref="B23:H23"/>
    <mergeCell ref="C16:D16"/>
    <mergeCell ref="G16:H16"/>
    <mergeCell ref="C17:D17"/>
    <mergeCell ref="G17:H17"/>
    <mergeCell ref="C18:D18"/>
    <mergeCell ref="G18:H18"/>
    <mergeCell ref="C19:D19"/>
    <mergeCell ref="G19:H19"/>
    <mergeCell ref="C20:H20"/>
    <mergeCell ref="B21:H21"/>
    <mergeCell ref="B22:G22"/>
  </mergeCells>
  <phoneticPr fontId="8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Garzon Montero</dc:creator>
  <cp:lastModifiedBy>Juan Pablo Garzon Montero</cp:lastModifiedBy>
  <dcterms:created xsi:type="dcterms:W3CDTF">2026-03-27T02:26:38Z</dcterms:created>
  <dcterms:modified xsi:type="dcterms:W3CDTF">2026-05-20T17:10:41Z</dcterms:modified>
</cp:coreProperties>
</file>